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Hoja3!$A$1:$S$39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6"/>
  <c r="F13"/>
  <c r="H13"/>
  <c r="I13"/>
  <c r="J13"/>
  <c r="K13"/>
  <c r="L13"/>
  <c r="M13"/>
  <c r="N13"/>
  <c r="O13"/>
  <c r="P13"/>
  <c r="Q13"/>
  <c r="R13"/>
  <c r="I11" l="1"/>
  <c r="J11"/>
  <c r="K11"/>
  <c r="L11"/>
  <c r="P11" s="1"/>
  <c r="R11" s="1"/>
  <c r="M11"/>
  <c r="Q11" l="1"/>
  <c r="O11"/>
  <c r="M7"/>
  <c r="L7"/>
  <c r="K7"/>
  <c r="J7"/>
  <c r="I7"/>
  <c r="M12"/>
  <c r="L12"/>
  <c r="K12"/>
  <c r="J12"/>
  <c r="I12"/>
  <c r="M10"/>
  <c r="L10"/>
  <c r="K10"/>
  <c r="J10"/>
  <c r="I10"/>
  <c r="M9"/>
  <c r="L9"/>
  <c r="K9"/>
  <c r="J9"/>
  <c r="I9"/>
  <c r="M6"/>
  <c r="L6"/>
  <c r="K6"/>
  <c r="J6"/>
  <c r="I6"/>
  <c r="M8"/>
  <c r="L8"/>
  <c r="K8"/>
  <c r="J8"/>
  <c r="I8"/>
  <c r="P8" s="1"/>
  <c r="R8" s="1"/>
  <c r="P10" l="1"/>
  <c r="R10" s="1"/>
  <c r="O6"/>
  <c r="Q10"/>
  <c r="Q8"/>
  <c r="P9"/>
  <c r="R9" s="1"/>
  <c r="O7"/>
  <c r="Q7"/>
  <c r="P12"/>
  <c r="R12" s="1"/>
  <c r="O9"/>
  <c r="Q9"/>
  <c r="Q12"/>
  <c r="P7"/>
  <c r="R7" s="1"/>
  <c r="O8"/>
  <c r="O12"/>
  <c r="Q6"/>
  <c r="O10"/>
  <c r="P6"/>
  <c r="R6" s="1"/>
  <c r="M5" l="1"/>
  <c r="L5"/>
  <c r="K5"/>
  <c r="J5"/>
  <c r="I5"/>
  <c r="P5" l="1"/>
  <c r="Q5"/>
  <c r="O5"/>
  <c r="R5" l="1"/>
</calcChain>
</file>

<file path=xl/sharedStrings.xml><?xml version="1.0" encoding="utf-8"?>
<sst xmlns="http://schemas.openxmlformats.org/spreadsheetml/2006/main" count="63" uniqueCount="50">
  <si>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</si>
  <si>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</si>
  <si>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</si>
  <si>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</si>
  <si>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</si>
  <si>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</si>
  <si>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</si>
  <si>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</si>
  <si>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</si>
  <si>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</si>
  <si>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</si>
  <si>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</si>
  <si>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</si>
  <si>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</si>
  <si>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</si>
  <si>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</si>
  <si>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</si>
  <si>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</si>
  <si>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</si>
  <si>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</si>
  <si>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</si>
  <si>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</si>
  <si>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</si>
  <si>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</si>
  <si>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</si>
  <si>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</si>
  <si>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</si>
  <si>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</si>
  <si>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</si>
  <si>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</si>
  <si>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</si>
  <si>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</si>
  <si>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</si>
  <si>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</si>
  <si>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</si>
  <si>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</si>
  <si>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</si>
  <si>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</si>
  <si>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</si>
  <si>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</si>
  <si>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</si>
  <si>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</si>
  <si>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</si>
  <si>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</si>
  <si>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</si>
  <si>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</si>
  <si>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</si>
  <si>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</si>
  <si>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</si>
  <si>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 xml:space="preserve">DIRECCION GENERAL DEL CATASTRO NACIONAL
Compensacion al Personal de Empleados Fijos de la Region Nordeste
correspondiente al mes de Octubre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</si>
</sst>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19</xdr:row>
      <xdr:rowOff>95249</xdr:rowOff>
    </xdr:from>
    <xdr:to>
      <xdr:col>15</xdr:col>
      <xdr:colOff>2158999</xdr:colOff>
      <xdr:row>37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8"/>
  <sheetViews>
    <sheetView tabSelected="1" zoomScale="60" zoomScaleNormal="6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>
      <c r="A1" s="72"/>
      <c r="B1" s="72"/>
      <c r="C1" s="72"/>
      <c r="D1" s="73" t="s">
        <v>49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15" ht="117.75" customHeight="1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37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6">
        <v>35000</v>
      </c>
      <c r="G5" s="50"/>
      <c r="H5" s="51">
        <v>25</v>
      </c>
      <c r="I5" s="51">
        <f t="shared" ref="I5" si="0">+F5*2.87%</f>
        <v>1004.5</v>
      </c>
      <c r="J5" s="51">
        <f t="shared" ref="J5" si="1">+F5*7.1%</f>
        <v>2485</v>
      </c>
      <c r="K5" s="51">
        <f t="shared" ref="K5" si="2">F5*1.1%</f>
        <v>385.00000000000006</v>
      </c>
      <c r="L5" s="51">
        <f t="shared" ref="L5" si="3">+F5*3.04%</f>
        <v>1064</v>
      </c>
      <c r="M5" s="51">
        <f t="shared" ref="M5" si="4">+F5*7.09%</f>
        <v>2481.5</v>
      </c>
      <c r="N5" s="52">
        <v>1190.1199999999999</v>
      </c>
      <c r="O5" s="51">
        <f t="shared" ref="O5" si="5">SUM(I5:N5)</f>
        <v>8610.119999999999</v>
      </c>
      <c r="P5" s="51">
        <f t="shared" ref="P5" si="6">+G5+H5+I5+L5+N5</f>
        <v>3283.62</v>
      </c>
      <c r="Q5" s="51">
        <f t="shared" ref="Q5" si="7">+J5+K5+M5</f>
        <v>5351.5</v>
      </c>
      <c r="R5" s="51">
        <f t="shared" ref="R5" si="8">+F5-P5</f>
        <v>31716.38</v>
      </c>
      <c r="S5" s="47">
        <v>111</v>
      </c>
    </row>
    <row r="6" spans="1:115" s="48" customFormat="1" ht="33.950000000000003" customHeight="1">
      <c r="A6" s="43">
        <f t="shared" ref="A6:A12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9">
        <v>28875</v>
      </c>
      <c r="G6" s="50"/>
      <c r="H6" s="51">
        <v>25</v>
      </c>
      <c r="I6" s="51">
        <f>+F6*2.87%</f>
        <v>828.71249999999998</v>
      </c>
      <c r="J6" s="51">
        <f>+F6*7.1%</f>
        <v>2050.125</v>
      </c>
      <c r="K6" s="51">
        <f>F6*1.1%</f>
        <v>317.62500000000006</v>
      </c>
      <c r="L6" s="51">
        <f>+F6*3.04%</f>
        <v>877.8</v>
      </c>
      <c r="M6" s="51">
        <f>+F6*7.09%</f>
        <v>2047.2375000000002</v>
      </c>
      <c r="N6" s="52"/>
      <c r="O6" s="51">
        <f>SUM(I6:N6)</f>
        <v>6121.5</v>
      </c>
      <c r="P6" s="51">
        <f>+G6+H6+I6+L6+N6</f>
        <v>1731.5124999999998</v>
      </c>
      <c r="Q6" s="51">
        <f>+J6+K6+M6</f>
        <v>4414.9875000000002</v>
      </c>
      <c r="R6" s="51">
        <f>+F6-P6</f>
        <v>27143.487499999999</v>
      </c>
      <c r="S6" s="47">
        <v>111</v>
      </c>
    </row>
    <row r="7" spans="1:115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6">
        <v>28875</v>
      </c>
      <c r="G7" s="50"/>
      <c r="H7" s="51">
        <v>25</v>
      </c>
      <c r="I7" s="51">
        <f>+F7*2.87%</f>
        <v>828.71249999999998</v>
      </c>
      <c r="J7" s="51">
        <f>+F7*7.1%</f>
        <v>2050.125</v>
      </c>
      <c r="K7" s="51">
        <f>F7*1.1%</f>
        <v>317.62500000000006</v>
      </c>
      <c r="L7" s="51">
        <f>+F7*3.04%</f>
        <v>877.8</v>
      </c>
      <c r="M7" s="51">
        <f>+F7*7.09%</f>
        <v>2047.2375000000002</v>
      </c>
      <c r="N7" s="52"/>
      <c r="O7" s="51">
        <f>SUM(I7:N7)</f>
        <v>6121.5</v>
      </c>
      <c r="P7" s="51">
        <f>+G7+H7+I7+L7+N7</f>
        <v>1731.5124999999998</v>
      </c>
      <c r="Q7" s="51">
        <f>+J7+K7+M7</f>
        <v>4414.9875000000002</v>
      </c>
      <c r="R7" s="51">
        <f>+F7-P7</f>
        <v>27143.487499999999</v>
      </c>
      <c r="S7" s="47">
        <v>111</v>
      </c>
    </row>
    <row r="8" spans="1:115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71">
        <v>23100</v>
      </c>
      <c r="G8" s="57"/>
      <c r="H8" s="60">
        <v>25</v>
      </c>
      <c r="I8" s="51">
        <f t="shared" ref="I8" si="10">+F8*2.87%</f>
        <v>662.97</v>
      </c>
      <c r="J8" s="51">
        <f t="shared" ref="J8" si="11">+F8*7.1%</f>
        <v>1640.1</v>
      </c>
      <c r="K8" s="51">
        <f t="shared" ref="K8" si="12">F8*1.1%</f>
        <v>254.10000000000002</v>
      </c>
      <c r="L8" s="51">
        <f t="shared" ref="L8" si="13">+F8*3.04%</f>
        <v>702.24</v>
      </c>
      <c r="M8" s="51">
        <f t="shared" ref="M8" si="14">+F8*7.09%</f>
        <v>1637.7900000000002</v>
      </c>
      <c r="N8" s="52"/>
      <c r="O8" s="51">
        <f t="shared" ref="O8" si="15">SUM(I8:N8)</f>
        <v>4897.2</v>
      </c>
      <c r="P8" s="51">
        <f t="shared" ref="P8" si="16">+G8+H8+I8+L8+N8</f>
        <v>1390.21</v>
      </c>
      <c r="Q8" s="51">
        <f t="shared" ref="Q8" si="17">+J8+K8+M8</f>
        <v>3531.99</v>
      </c>
      <c r="R8" s="51">
        <f t="shared" ref="R8" si="18">+F8-P8</f>
        <v>21709.79</v>
      </c>
      <c r="S8" s="47">
        <v>111</v>
      </c>
    </row>
    <row r="9" spans="1:115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9">
        <v>20000</v>
      </c>
      <c r="G9" s="50"/>
      <c r="H9" s="51">
        <v>25</v>
      </c>
      <c r="I9" s="51">
        <f>+F9*2.87%</f>
        <v>574</v>
      </c>
      <c r="J9" s="51">
        <f>+F9*7.1%</f>
        <v>1419.9999999999998</v>
      </c>
      <c r="K9" s="51">
        <f>F9*1.1%</f>
        <v>220.00000000000003</v>
      </c>
      <c r="L9" s="51">
        <f>+F9*3.04%</f>
        <v>608</v>
      </c>
      <c r="M9" s="51">
        <f>+F9*7.09%</f>
        <v>1418</v>
      </c>
      <c r="N9" s="52"/>
      <c r="O9" s="51">
        <f>SUM(I9:N9)</f>
        <v>4240</v>
      </c>
      <c r="P9" s="51">
        <f>+G9+H9+I9+L9+N9</f>
        <v>1207</v>
      </c>
      <c r="Q9" s="51">
        <f>+J9+K9+M9</f>
        <v>3058</v>
      </c>
      <c r="R9" s="51">
        <f>+F9-P9</f>
        <v>18793</v>
      </c>
      <c r="S9" s="47">
        <v>111</v>
      </c>
    </row>
    <row r="10" spans="1:115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9">
        <v>26000</v>
      </c>
      <c r="G10" s="50"/>
      <c r="H10" s="51">
        <v>25</v>
      </c>
      <c r="I10" s="51">
        <f>+F10*2.87%</f>
        <v>746.2</v>
      </c>
      <c r="J10" s="51">
        <f>+F10*7.1%</f>
        <v>1845.9999999999998</v>
      </c>
      <c r="K10" s="51">
        <f>F10*1.1%</f>
        <v>286.00000000000006</v>
      </c>
      <c r="L10" s="51">
        <f>+F10*3.04%</f>
        <v>790.4</v>
      </c>
      <c r="M10" s="51">
        <f>+F10*7.09%</f>
        <v>1843.4</v>
      </c>
      <c r="N10" s="52"/>
      <c r="O10" s="51">
        <f>SUM(I10:N10)</f>
        <v>5512</v>
      </c>
      <c r="P10" s="51">
        <f>+G10+H10+I10+L10+N10</f>
        <v>1561.6</v>
      </c>
      <c r="Q10" s="51">
        <f>+J10+K10+M10</f>
        <v>3975.4</v>
      </c>
      <c r="R10" s="51">
        <f>+F10-P10</f>
        <v>24438.400000000001</v>
      </c>
      <c r="S10" s="47">
        <v>111</v>
      </c>
    </row>
    <row r="11" spans="1:115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54">
        <v>22000</v>
      </c>
      <c r="G11" s="55"/>
      <c r="H11" s="56">
        <v>25</v>
      </c>
      <c r="I11" s="56">
        <f>+F11*2.87%</f>
        <v>631.4</v>
      </c>
      <c r="J11" s="56">
        <f>+F11*7.1%</f>
        <v>1561.9999999999998</v>
      </c>
      <c r="K11" s="56">
        <f>F11*1.1%</f>
        <v>242.00000000000003</v>
      </c>
      <c r="L11" s="56">
        <f>+F11*3.04%</f>
        <v>668.8</v>
      </c>
      <c r="M11" s="56">
        <f>+F11*7.09%</f>
        <v>1559.8000000000002</v>
      </c>
      <c r="N11" s="61"/>
      <c r="O11" s="51">
        <f t="shared" ref="O11" si="19">SUM(I11:N11)</f>
        <v>4664</v>
      </c>
      <c r="P11" s="51">
        <f t="shared" ref="P11" si="20">+G11+H11+I11+L11+N11</f>
        <v>1325.1999999999998</v>
      </c>
      <c r="Q11" s="51">
        <f t="shared" ref="Q11" si="21">+J11+K11+M11</f>
        <v>3363.8</v>
      </c>
      <c r="R11" s="51">
        <f t="shared" ref="R11" si="22">+F11-P11</f>
        <v>20674.8</v>
      </c>
      <c r="S11" s="47">
        <v>111</v>
      </c>
    </row>
    <row r="12" spans="1:115" s="48" customFormat="1" ht="33.950000000000003" customHeight="1" thickBo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6">
        <v>17600</v>
      </c>
      <c r="G12" s="50"/>
      <c r="H12" s="51">
        <v>25</v>
      </c>
      <c r="I12" s="51">
        <f>+F12*2.87%</f>
        <v>505.12</v>
      </c>
      <c r="J12" s="51">
        <f>+F12*7.1%</f>
        <v>1249.5999999999999</v>
      </c>
      <c r="K12" s="51">
        <f>F12*1.1%</f>
        <v>193.60000000000002</v>
      </c>
      <c r="L12" s="51">
        <f>+F12*3.04%</f>
        <v>535.04</v>
      </c>
      <c r="M12" s="51">
        <f>+F12*7.09%</f>
        <v>1247.8400000000001</v>
      </c>
      <c r="N12" s="52"/>
      <c r="O12" s="51">
        <f>SUM(I12:N12)</f>
        <v>3731.2</v>
      </c>
      <c r="P12" s="51">
        <f>+G12+H12+I12+L12+N12</f>
        <v>1065.1599999999999</v>
      </c>
      <c r="Q12" s="51">
        <f>+J12+K12+M12</f>
        <v>2691.04</v>
      </c>
      <c r="R12" s="51">
        <f>+F12-P12</f>
        <v>16534.84</v>
      </c>
      <c r="S12" s="47">
        <v>111</v>
      </c>
    </row>
    <row r="13" spans="1:115" s="5" customFormat="1" ht="33.950000000000003" customHeight="1" thickBot="1">
      <c r="A13" s="53"/>
      <c r="B13" s="62" t="s">
        <v>27</v>
      </c>
      <c r="C13" s="63"/>
      <c r="D13" s="63"/>
      <c r="E13" s="64"/>
      <c r="F13" s="65">
        <f>SUM(F5:F12)</f>
        <v>201450</v>
      </c>
      <c r="G13" s="66"/>
      <c r="H13" s="67">
        <f t="shared" ref="H13:R13" si="23">SUM(H5:H12)</f>
        <v>200</v>
      </c>
      <c r="I13" s="67">
        <f t="shared" si="23"/>
        <v>5781.6149999999998</v>
      </c>
      <c r="J13" s="67">
        <f t="shared" si="23"/>
        <v>14302.95</v>
      </c>
      <c r="K13" s="68">
        <f t="shared" si="23"/>
        <v>2215.9500000000003</v>
      </c>
      <c r="L13" s="67">
        <f t="shared" si="23"/>
        <v>6124.08</v>
      </c>
      <c r="M13" s="67">
        <f t="shared" si="23"/>
        <v>14282.805</v>
      </c>
      <c r="N13" s="66">
        <f t="shared" si="23"/>
        <v>1190.1199999999999</v>
      </c>
      <c r="O13" s="67">
        <f t="shared" si="23"/>
        <v>43897.52</v>
      </c>
      <c r="P13" s="67">
        <f t="shared" si="23"/>
        <v>13295.814999999999</v>
      </c>
      <c r="Q13" s="67">
        <f t="shared" si="23"/>
        <v>30801.704999999998</v>
      </c>
      <c r="R13" s="67">
        <f t="shared" si="23"/>
        <v>188154.18499999997</v>
      </c>
      <c r="S13" s="69"/>
    </row>
    <row r="14" spans="1:115" s="13" customFormat="1" ht="16.5" customHeight="1">
      <c r="A14" s="8"/>
      <c r="B14" s="8"/>
      <c r="C14" s="8"/>
      <c r="D14" s="8"/>
      <c r="E14" s="8"/>
      <c r="F14" s="8"/>
      <c r="G14" s="9"/>
      <c r="H14" s="8"/>
      <c r="I14" s="10"/>
      <c r="J14" s="10"/>
      <c r="K14" s="11"/>
      <c r="L14" s="10"/>
      <c r="M14" s="8"/>
      <c r="N14" s="9"/>
      <c r="O14" s="10"/>
      <c r="P14" s="10"/>
      <c r="Q14" s="10"/>
      <c r="R14" s="10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s="7" customFormat="1" ht="24" customHeight="1">
      <c r="A15" s="8" t="s">
        <v>3</v>
      </c>
      <c r="B15" s="14"/>
      <c r="C15" s="14"/>
      <c r="G15" s="14"/>
      <c r="I15" s="15"/>
      <c r="J15" s="15"/>
      <c r="K15" s="6"/>
      <c r="L15" s="15"/>
      <c r="N15" s="14"/>
      <c r="O15" s="15"/>
      <c r="P15" s="15"/>
      <c r="Q15" s="15"/>
      <c r="R15" s="15"/>
      <c r="S15" s="1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>
      <c r="A16" s="7" t="s">
        <v>16</v>
      </c>
      <c r="B16" s="14"/>
      <c r="C16" s="14"/>
      <c r="G16" s="14"/>
      <c r="I16" s="15"/>
      <c r="J16" s="15"/>
      <c r="L16" s="15"/>
      <c r="M16" s="15"/>
      <c r="N16" s="16"/>
      <c r="O16" s="15"/>
      <c r="P16" s="15"/>
      <c r="Q16" s="15"/>
      <c r="R16" s="15"/>
      <c r="S16" s="16"/>
    </row>
    <row r="17" spans="1:19" s="7" customFormat="1" ht="24" customHeight="1">
      <c r="A17" s="7" t="s">
        <v>18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>
      <c r="A18" s="7" t="s">
        <v>17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>
      <c r="A19" s="7" t="s">
        <v>19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>
      <c r="A20" s="74" t="s">
        <v>28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3.25" customHeight="1">
      <c r="B37" s="14"/>
      <c r="C37" s="14"/>
      <c r="G37" s="14"/>
      <c r="I37" s="15"/>
      <c r="J37" s="15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4" customHeight="1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>
      <c r="A39" s="8"/>
      <c r="B39" s="14"/>
      <c r="C39" s="14"/>
      <c r="G39" s="14"/>
      <c r="I39" s="15"/>
      <c r="J39" s="15"/>
      <c r="L39" s="15"/>
      <c r="N39" s="14"/>
      <c r="O39" s="15"/>
      <c r="P39" s="15"/>
      <c r="Q39" s="15"/>
      <c r="R39" s="15"/>
      <c r="S39" s="16"/>
    </row>
    <row r="40" spans="1:19">
      <c r="A40" s="41"/>
      <c r="B40" s="41"/>
      <c r="C40" s="41"/>
      <c r="D40" s="41"/>
      <c r="E40" s="41"/>
      <c r="F40" s="41"/>
      <c r="G40" s="42"/>
      <c r="H40" s="41"/>
      <c r="I40" s="41"/>
      <c r="J40" s="41"/>
      <c r="K40" s="41"/>
      <c r="L40" s="41"/>
      <c r="M40" s="41"/>
      <c r="N40" s="42"/>
      <c r="O40" s="41"/>
      <c r="P40" s="41"/>
      <c r="Q40" s="41"/>
      <c r="R40" s="41"/>
      <c r="S40" s="42"/>
    </row>
    <row r="41" spans="1:19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</sheetData>
  <mergeCells count="5">
    <mergeCell ref="R1:S1"/>
    <mergeCell ref="D1:Q1"/>
    <mergeCell ref="A1:C1"/>
    <mergeCell ref="A20:K20"/>
    <mergeCell ref="A21:K21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2021-11-02T18:31:43Z</dcterms:modified>
</cp:coreProperties>
</file>